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7" name="ID_D62F1FB68107431D9A02C9C01E6C4390" descr="b3d47f33f87f4341fb55353232947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30275" y="1762125"/>
          <a:ext cx="7620000" cy="7620000"/>
        </a:xfrm>
        <a:prstGeom prst="rect">
          <a:avLst/>
        </a:prstGeom>
      </xdr:spPr>
    </xdr:pic>
  </etc:cellImage>
  <etc:cellImage>
    <xdr:pic>
      <xdr:nvPicPr>
        <xdr:cNvPr id="114" name="ID_449B53ED0D2346D49CD90905F34C1518" descr="149e8ff4290584d65f3f4e581bafd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954250" y="2000250"/>
          <a:ext cx="5982970" cy="10058400"/>
        </a:xfrm>
        <a:prstGeom prst="rect">
          <a:avLst/>
        </a:prstGeom>
      </xdr:spPr>
    </xdr:pic>
  </etc:cellImage>
  <etc:cellImage>
    <xdr:pic>
      <xdr:nvPicPr>
        <xdr:cNvPr id="109" name="ID_F7E6CAB354F5455B865A217478DDA634" descr="b0d9459ad5d3bccc2cfbe903169547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963775" y="4114800"/>
          <a:ext cx="10058400" cy="4608195"/>
        </a:xfrm>
        <a:prstGeom prst="rect">
          <a:avLst/>
        </a:prstGeom>
      </xdr:spPr>
    </xdr:pic>
  </etc:cellImage>
  <etc:cellImage>
    <xdr:pic>
      <xdr:nvPicPr>
        <xdr:cNvPr id="19" name="ID_B43EE90A9D344AFB90424AAAF72A985A" descr="039a7c6cd57f59bcc665c20b4182a1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715750" y="1412875"/>
          <a:ext cx="3676650" cy="3590925"/>
        </a:xfrm>
        <a:prstGeom prst="rect">
          <a:avLst/>
        </a:prstGeom>
      </xdr:spPr>
    </xdr:pic>
  </etc:cellImage>
  <etc:cellImage>
    <xdr:pic>
      <xdr:nvPicPr>
        <xdr:cNvPr id="105" name="ID_07ACE22EDEF84F63AF0A48D0B2151876" descr="dccae12f786cf12a697f33344a4edf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944725" y="2305050"/>
          <a:ext cx="4324350" cy="4229100"/>
        </a:xfrm>
        <a:prstGeom prst="rect">
          <a:avLst/>
        </a:prstGeom>
      </xdr:spPr>
    </xdr:pic>
  </etc:cellImage>
  <etc:cellImage>
    <xdr:pic>
      <xdr:nvPicPr>
        <xdr:cNvPr id="100" name="ID_1AC278017AFE4F16ACAACD7365B0EB27" descr="449bd0f4a8f8e3a5ce970e7484fae5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859000" y="3248025"/>
          <a:ext cx="2514600" cy="3219450"/>
        </a:xfrm>
        <a:prstGeom prst="rect">
          <a:avLst/>
        </a:prstGeom>
      </xdr:spPr>
    </xdr:pic>
  </etc:cellImage>
  <etc:cellImage>
    <xdr:pic>
      <xdr:nvPicPr>
        <xdr:cNvPr id="103" name="ID_B1090360B1A14BD2956CB90CE893017E" descr="8172da81b995429b6137c8b672861f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925675" y="5657850"/>
          <a:ext cx="8001000" cy="5419725"/>
        </a:xfrm>
        <a:prstGeom prst="rect">
          <a:avLst/>
        </a:prstGeom>
      </xdr:spPr>
    </xdr:pic>
  </etc:cellImage>
  <etc:cellImage>
    <xdr:pic>
      <xdr:nvPicPr>
        <xdr:cNvPr id="96" name="ID_12CBF27BF7244A69A56A530809864F8F" descr="06e6588909d928df4d01bc0363bfa4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554075" y="2066925"/>
          <a:ext cx="7548245" cy="10064750"/>
        </a:xfrm>
        <a:prstGeom prst="rect">
          <a:avLst/>
        </a:prstGeom>
      </xdr:spPr>
    </xdr:pic>
  </etc:cellImage>
  <etc:cellImage>
    <xdr:pic>
      <xdr:nvPicPr>
        <xdr:cNvPr id="102" name="ID_CFDDC472BB284AF5850C2AA2030D014C" descr="5137dff503c3733b853e4d1176c346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011400" y="2628900"/>
          <a:ext cx="4257675" cy="4229100"/>
        </a:xfrm>
        <a:prstGeom prst="rect">
          <a:avLst/>
        </a:prstGeom>
      </xdr:spPr>
    </xdr:pic>
  </etc:cellImage>
  <etc:cellImage>
    <xdr:pic>
      <xdr:nvPicPr>
        <xdr:cNvPr id="106" name="ID_3B02B0B9E12F48C88F18AB1BA9B341A8" descr="97c3e653f4f36cee21a10c95394ff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916150" y="4419600"/>
          <a:ext cx="5591175" cy="1247775"/>
        </a:xfrm>
        <a:prstGeom prst="rect">
          <a:avLst/>
        </a:prstGeom>
      </xdr:spPr>
    </xdr:pic>
  </etc:cellImage>
  <etc:cellImage>
    <xdr:pic>
      <xdr:nvPicPr>
        <xdr:cNvPr id="111" name="ID_AEFD68AED3564C2D9285B0666F602822" descr="594c26eccf6e90df767b03bc79dfe7e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4954250" y="4800600"/>
          <a:ext cx="4972050" cy="1114425"/>
        </a:xfrm>
        <a:prstGeom prst="rect">
          <a:avLst/>
        </a:prstGeom>
      </xdr:spPr>
    </xdr:pic>
  </etc:cellImage>
  <etc:cellImage>
    <xdr:pic>
      <xdr:nvPicPr>
        <xdr:cNvPr id="108" name="ID_B790C36A54F24417B0A1A1CF17349E3F" descr="WPS拼图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4973300" y="1438275"/>
          <a:ext cx="6145530" cy="10058400"/>
        </a:xfrm>
        <a:prstGeom prst="rect">
          <a:avLst/>
        </a:prstGeom>
      </xdr:spPr>
    </xdr:pic>
  </etc:cellImage>
  <etc:cellImage>
    <xdr:pic>
      <xdr:nvPicPr>
        <xdr:cNvPr id="110" name="ID_F5B97A924D0940BC8EAA80A58CBB217F" descr="308707bd2bbff366243f2778bca7ca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4992350" y="5076825"/>
          <a:ext cx="10058400" cy="7550150"/>
        </a:xfrm>
        <a:prstGeom prst="rect">
          <a:avLst/>
        </a:prstGeom>
      </xdr:spPr>
    </xdr:pic>
  </etc:cellImage>
  <etc:cellImage>
    <xdr:pic>
      <xdr:nvPicPr>
        <xdr:cNvPr id="101" name="ID_541AB52491354620A88322D2D1ED4516" descr="1d5b965f7d013bd6aa6b32fe247c58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878050" y="2286000"/>
          <a:ext cx="4152900" cy="3543300"/>
        </a:xfrm>
        <a:prstGeom prst="rect">
          <a:avLst/>
        </a:prstGeom>
      </xdr:spPr>
    </xdr:pic>
  </etc:cellImage>
  <etc:cellImage>
    <xdr:pic>
      <xdr:nvPicPr>
        <xdr:cNvPr id="104" name="ID_A66447CEDE8E469F93BC96A63E784A7A" descr="a27dc7c417114212a63612a0bcf91fa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4982825" y="1076325"/>
          <a:ext cx="5982970" cy="10058400"/>
        </a:xfrm>
        <a:prstGeom prst="rect">
          <a:avLst/>
        </a:prstGeom>
      </xdr:spPr>
    </xdr:pic>
  </etc:cellImage>
  <etc:cellImage>
    <xdr:pic>
      <xdr:nvPicPr>
        <xdr:cNvPr id="99" name="ID_FB74287FE76B48A689E391B202EA00C4" descr="WPS拼图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5001875" y="2647950"/>
          <a:ext cx="10058400" cy="10064750"/>
        </a:xfrm>
        <a:prstGeom prst="rect">
          <a:avLst/>
        </a:prstGeom>
      </xdr:spPr>
    </xdr:pic>
  </etc:cellImage>
  <etc:cellImage>
    <xdr:pic>
      <xdr:nvPicPr>
        <xdr:cNvPr id="98" name="ID_7A19893610DB4E239C64EE090899F08F" descr="754b1ce42a25fab4e466af960c665fb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4906625" y="4171950"/>
          <a:ext cx="10058400" cy="3920490"/>
        </a:xfrm>
        <a:prstGeom prst="rect">
          <a:avLst/>
        </a:prstGeom>
      </xdr:spPr>
    </xdr:pic>
  </etc:cellImage>
  <etc:cellImage>
    <xdr:pic>
      <xdr:nvPicPr>
        <xdr:cNvPr id="112" name="ID_076637674355473880A90717C2090A24" descr="996860fd21b8d2fbbab1050d1d1ca3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4982825" y="6915150"/>
          <a:ext cx="5657850" cy="10064750"/>
        </a:xfrm>
        <a:prstGeom prst="rect">
          <a:avLst/>
        </a:prstGeom>
      </xdr:spPr>
    </xdr:pic>
  </etc:cellImage>
  <etc:cellImage>
    <xdr:pic>
      <xdr:nvPicPr>
        <xdr:cNvPr id="115" name="ID_C61E5D2E442146C681727E41DF266AD1" descr="58f3ee09c4857f2c4011f2c7ea5d50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4947265" y="9855200"/>
          <a:ext cx="255905" cy="307975"/>
        </a:xfrm>
        <a:prstGeom prst="rect">
          <a:avLst/>
        </a:prstGeom>
      </xdr:spPr>
    </xdr:pic>
  </etc:cellImage>
  <etc:cellImage>
    <xdr:pic>
      <xdr:nvPicPr>
        <xdr:cNvPr id="107" name="ID_FFD995EE28E0410FA9B96CCF840FAF6E" descr="974255820c5f1f8e2bd6c4a95a53487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4954250" y="8105775"/>
          <a:ext cx="5982970" cy="10064750"/>
        </a:xfrm>
        <a:prstGeom prst="rect">
          <a:avLst/>
        </a:prstGeom>
      </xdr:spPr>
    </xdr:pic>
  </etc:cellImage>
  <etc:cellImage>
    <xdr:pic>
      <xdr:nvPicPr>
        <xdr:cNvPr id="113" name="ID_20F9F400AEFD4B4687454ABB9F9AEAF1" descr="b83114cadb8f3de0419bd05ab2e6b2a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4944725" y="9639300"/>
          <a:ext cx="4548505" cy="100647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<sst xmlns="http://schemas.openxmlformats.org/spreadsheetml/2006/main" count="102" uniqueCount="75">
  <si>
    <t>绍兴柯桥环境建设发展有限公司2025年7月份采购计划汇总表</t>
  </si>
  <si>
    <t>序号</t>
  </si>
  <si>
    <t>名称</t>
  </si>
  <si>
    <t>规格型号</t>
  </si>
  <si>
    <t>单位</t>
  </si>
  <si>
    <t>申请数</t>
  </si>
  <si>
    <t>上限单价（元）</t>
  </si>
  <si>
    <t>上限总价（元）</t>
  </si>
  <si>
    <t>备注</t>
  </si>
  <si>
    <r>
      <rPr>
        <sz val="11"/>
        <color rgb="FF000000"/>
        <rFont val="宋体"/>
        <charset val="134"/>
      </rPr>
      <t>矿泉水</t>
    </r>
  </si>
  <si>
    <t>娃哈哈，350ml*24瓶，生产日期不早于2025年5月1日</t>
  </si>
  <si>
    <r>
      <rPr>
        <sz val="11"/>
        <color rgb="FF000000"/>
        <rFont val="宋体"/>
        <charset val="134"/>
      </rPr>
      <t>箱</t>
    </r>
  </si>
  <si>
    <r>
      <rPr>
        <sz val="11"/>
        <color rgb="FF000000"/>
        <rFont val="宋体"/>
        <charset val="134"/>
      </rPr>
      <t>货架收纳盒</t>
    </r>
  </si>
  <si>
    <r>
      <rPr>
        <sz val="11"/>
        <color rgb="FF000000"/>
        <rFont val="宋体"/>
        <charset val="134"/>
      </rPr>
      <t>尺寸：30*30*45*10cm，五层特硬</t>
    </r>
  </si>
  <si>
    <r>
      <rPr>
        <sz val="11"/>
        <color rgb="FF000000"/>
        <rFont val="宋体"/>
        <charset val="134"/>
      </rPr>
      <t>个</t>
    </r>
  </si>
  <si>
    <r>
      <rPr>
        <sz val="11"/>
        <color rgb="FF000000"/>
        <rFont val="宋体"/>
        <charset val="134"/>
      </rPr>
      <t>塑料托盘</t>
    </r>
  </si>
  <si>
    <r>
      <rPr>
        <sz val="11"/>
        <color rgb="FF000000"/>
        <rFont val="宋体"/>
        <charset val="134"/>
      </rPr>
      <t>100*100*14，九脚</t>
    </r>
  </si>
  <si>
    <r>
      <rPr>
        <sz val="11"/>
        <color rgb="FF000000"/>
        <rFont val="宋体"/>
        <charset val="134"/>
      </rPr>
      <t>剪刀</t>
    </r>
  </si>
  <si>
    <r>
      <rPr>
        <sz val="11"/>
        <color rgb="FF000000"/>
        <rFont val="宋体"/>
        <charset val="134"/>
      </rPr>
      <t>品牌：得力，NO.6034，中号黑色，160mm</t>
    </r>
  </si>
  <si>
    <r>
      <rPr>
        <sz val="11"/>
        <color rgb="FF000000"/>
        <rFont val="宋体"/>
        <charset val="134"/>
      </rPr>
      <t>把</t>
    </r>
  </si>
  <si>
    <r>
      <rPr>
        <sz val="11"/>
        <color rgb="FF000000"/>
        <rFont val="宋体"/>
        <charset val="134"/>
      </rPr>
      <t>胶带</t>
    </r>
  </si>
  <si>
    <r>
      <rPr>
        <sz val="11"/>
        <color rgb="FF000000"/>
        <rFont val="宋体"/>
        <charset val="134"/>
      </rPr>
      <t>品牌：得力，30009 易撕透明胶带 12mm*30Y(27.3m）</t>
    </r>
  </si>
  <si>
    <r>
      <rPr>
        <sz val="11"/>
        <color rgb="FF000000"/>
        <rFont val="宋体"/>
        <charset val="134"/>
      </rPr>
      <t>起钉器</t>
    </r>
  </si>
  <si>
    <r>
      <rPr>
        <sz val="11"/>
        <color rgb="FF000000"/>
        <rFont val="宋体"/>
        <charset val="134"/>
      </rPr>
      <t>品牌：得力，0231,黑色</t>
    </r>
  </si>
  <si>
    <r>
      <rPr>
        <sz val="11"/>
        <color rgb="FF000000"/>
        <rFont val="宋体"/>
        <charset val="134"/>
      </rPr>
      <t>园艺剪刀</t>
    </r>
  </si>
  <si>
    <r>
      <rPr>
        <sz val="11"/>
        <color rgb="FF000000"/>
        <rFont val="宋体"/>
        <charset val="134"/>
      </rPr>
      <t>绿林，SK5钢</t>
    </r>
  </si>
  <si>
    <r>
      <rPr>
        <sz val="11"/>
        <color rgb="FF000000"/>
        <rFont val="宋体"/>
        <charset val="134"/>
      </rPr>
      <t>人字梯</t>
    </r>
  </si>
  <si>
    <r>
      <rPr>
        <sz val="11"/>
        <color rgb="FF000000"/>
        <rFont val="宋体"/>
        <charset val="134"/>
      </rPr>
      <t>折叠款，3步红色</t>
    </r>
  </si>
  <si>
    <r>
      <rPr>
        <sz val="11"/>
        <color rgb="FF000000"/>
        <rFont val="宋体"/>
        <charset val="134"/>
      </rPr>
      <t>竹扫把</t>
    </r>
  </si>
  <si>
    <r>
      <rPr>
        <sz val="11"/>
        <color rgb="FF000000"/>
        <rFont val="宋体"/>
        <charset val="134"/>
      </rPr>
      <t>如图款</t>
    </r>
  </si>
  <si>
    <r>
      <rPr>
        <sz val="11"/>
        <color rgb="FF000000"/>
        <rFont val="宋体"/>
        <charset val="134"/>
      </rPr>
      <t>粘鼠贴</t>
    </r>
  </si>
  <si>
    <r>
      <rPr>
        <sz val="11"/>
        <color rgb="FF000000"/>
        <rFont val="宋体"/>
        <charset val="134"/>
      </rPr>
      <t>品牌：超威，超强力粘板一盒5片装</t>
    </r>
  </si>
  <si>
    <r>
      <rPr>
        <sz val="11"/>
        <color rgb="FF000000"/>
        <rFont val="宋体"/>
        <charset val="134"/>
      </rPr>
      <t>盒</t>
    </r>
  </si>
  <si>
    <r>
      <rPr>
        <sz val="11"/>
        <color rgb="FF000000"/>
        <rFont val="宋体"/>
        <charset val="134"/>
      </rPr>
      <t>玻璃胶</t>
    </r>
  </si>
  <si>
    <r>
      <rPr>
        <sz val="11"/>
        <color rgb="FF000000"/>
        <rFont val="宋体"/>
        <charset val="134"/>
      </rPr>
      <t>品牌：道康宁，透明，300ml</t>
    </r>
  </si>
  <si>
    <r>
      <rPr>
        <sz val="11"/>
        <color rgb="FF000000"/>
        <rFont val="宋体"/>
        <charset val="134"/>
      </rPr>
      <t>垃圾袋</t>
    </r>
  </si>
  <si>
    <r>
      <rPr>
        <sz val="11"/>
        <color rgb="FF000000"/>
        <rFont val="宋体"/>
        <charset val="134"/>
      </rPr>
      <t>品牌：麦恩诗，加厚手提黑色46*63，1包100只装</t>
    </r>
  </si>
  <si>
    <r>
      <rPr>
        <sz val="11"/>
        <color rgb="FF000000"/>
        <rFont val="宋体"/>
        <charset val="134"/>
      </rPr>
      <t>包</t>
    </r>
  </si>
  <si>
    <r>
      <rPr>
        <sz val="11"/>
        <color rgb="FF000000"/>
        <rFont val="宋体"/>
        <charset val="134"/>
      </rPr>
      <t>拖把替换布</t>
    </r>
  </si>
  <si>
    <r>
      <rPr>
        <sz val="11"/>
        <color rgb="FF000000"/>
        <rFont val="宋体"/>
        <charset val="134"/>
      </rPr>
      <t>60cm，平板拖把</t>
    </r>
  </si>
  <si>
    <r>
      <rPr>
        <sz val="11"/>
        <color rgb="FF000000"/>
        <rFont val="宋体"/>
        <charset val="134"/>
      </rPr>
      <t>块</t>
    </r>
  </si>
  <si>
    <r>
      <rPr>
        <sz val="11"/>
        <color rgb="FF000000"/>
        <rFont val="宋体"/>
        <charset val="134"/>
      </rPr>
      <t>90cm，平板拖把</t>
    </r>
  </si>
  <si>
    <r>
      <rPr>
        <sz val="11"/>
        <color rgb="FF000000"/>
        <rFont val="宋体"/>
        <charset val="134"/>
      </rPr>
      <t>消防头盔</t>
    </r>
  </si>
  <si>
    <r>
      <rPr>
        <sz val="11"/>
        <color rgb="FF000000"/>
        <rFont val="宋体"/>
        <charset val="134"/>
      </rPr>
      <t>符合国家行业标准</t>
    </r>
  </si>
  <si>
    <r>
      <rPr>
        <sz val="11"/>
        <color rgb="FF000000"/>
        <rFont val="宋体"/>
        <charset val="134"/>
      </rPr>
      <t>墨盒</t>
    </r>
  </si>
  <si>
    <r>
      <rPr>
        <sz val="11"/>
        <color rgb="FF000000"/>
        <rFont val="宋体"/>
        <charset val="134"/>
      </rPr>
      <t>品牌：格之格，适用于imageCLASS LBP6018L+</t>
    </r>
  </si>
  <si>
    <r>
      <rPr>
        <sz val="11"/>
        <color rgb="FF000000"/>
        <rFont val="宋体"/>
        <charset val="134"/>
      </rPr>
      <t>品牌：格之格，适用于HP LaserJet1020plus</t>
    </r>
  </si>
  <si>
    <r>
      <rPr>
        <sz val="11"/>
        <color rgb="FF000000"/>
        <rFont val="宋体"/>
        <charset val="134"/>
      </rPr>
      <t>品牌：格之格，适用于brother,MFC-7880DN</t>
    </r>
  </si>
  <si>
    <r>
      <rPr>
        <sz val="11"/>
        <color rgb="FF000000"/>
        <rFont val="宋体"/>
        <charset val="134"/>
      </rPr>
      <t>杯子</t>
    </r>
  </si>
  <si>
    <r>
      <rPr>
        <sz val="11"/>
        <color rgb="FF000000"/>
        <rFont val="宋体"/>
        <charset val="134"/>
      </rPr>
      <t>陶瓷杯（含盖子）400ml，如图</t>
    </r>
  </si>
  <si>
    <r>
      <rPr>
        <sz val="11"/>
        <color rgb="FF000000"/>
        <rFont val="宋体"/>
        <charset val="134"/>
      </rPr>
      <t>擦手纸盒</t>
    </r>
  </si>
  <si>
    <r>
      <rPr>
        <sz val="11"/>
        <color rgb="FF000000"/>
        <rFont val="宋体"/>
        <charset val="134"/>
      </rPr>
      <t>品牌：英特汉莎6007，免打孔款 白色</t>
    </r>
  </si>
  <si>
    <r>
      <rPr>
        <sz val="11"/>
        <color rgb="FF000000"/>
        <rFont val="宋体"/>
        <charset val="134"/>
      </rPr>
      <t>只</t>
    </r>
  </si>
  <si>
    <r>
      <rPr>
        <sz val="11"/>
        <color rgb="FF000000"/>
        <rFont val="宋体"/>
        <charset val="134"/>
      </rPr>
      <t>镜子</t>
    </r>
  </si>
  <si>
    <r>
      <rPr>
        <sz val="11"/>
        <color rgb="FF000000"/>
        <rFont val="宋体"/>
        <charset val="134"/>
      </rPr>
      <t>不限，黑色 尺寸：60cm*80cm 圆角款，粘贴、壁挂两用 材质：航空铝合金</t>
    </r>
  </si>
  <si>
    <r>
      <rPr>
        <sz val="11"/>
        <color rgb="FF000000"/>
        <rFont val="宋体"/>
        <charset val="134"/>
      </rPr>
      <t>卷纸架</t>
    </r>
  </si>
  <si>
    <r>
      <rPr>
        <sz val="11"/>
        <color rgb="FF000000"/>
        <rFont val="宋体"/>
        <charset val="134"/>
      </rPr>
      <t>品牌：佳帮手，枪灰色 铝合金双层款</t>
    </r>
  </si>
  <si>
    <r>
      <rPr>
        <sz val="11"/>
        <color rgb="FF000000"/>
        <rFont val="宋体"/>
        <charset val="134"/>
      </rPr>
      <t>纱手套</t>
    </r>
  </si>
  <si>
    <r>
      <rPr>
        <sz val="11"/>
        <color rgb="FF000000"/>
        <rFont val="宋体"/>
        <charset val="134"/>
      </rPr>
      <t>劳保</t>
    </r>
  </si>
  <si>
    <r>
      <rPr>
        <sz val="11"/>
        <color rgb="FF000000"/>
        <rFont val="宋体"/>
        <charset val="134"/>
      </rPr>
      <t>副</t>
    </r>
  </si>
  <si>
    <r>
      <rPr>
        <sz val="11"/>
        <color rgb="FF000000"/>
        <rFont val="宋体"/>
        <charset val="134"/>
      </rPr>
      <t>半胶手套</t>
    </r>
  </si>
  <si>
    <r>
      <rPr>
        <sz val="11"/>
        <color rgb="FF000000"/>
        <rFont val="宋体"/>
        <charset val="134"/>
      </rPr>
      <t>肥皂</t>
    </r>
  </si>
  <si>
    <r>
      <rPr>
        <sz val="11"/>
        <color rgb="FF000000"/>
        <rFont val="宋体"/>
        <charset val="134"/>
      </rPr>
      <t>品牌：舒肤佳，柠檬款</t>
    </r>
  </si>
  <si>
    <r>
      <rPr>
        <sz val="11"/>
        <color rgb="FF000000"/>
        <rFont val="宋体"/>
        <charset val="134"/>
      </rPr>
      <t>可封口一次性杯子</t>
    </r>
  </si>
  <si>
    <r>
      <rPr>
        <sz val="11"/>
        <color rgb="FF000000"/>
        <rFont val="宋体"/>
        <charset val="134"/>
      </rPr>
      <t>400ml，95/90口径，杯重7g</t>
    </r>
  </si>
  <si>
    <r>
      <rPr>
        <sz val="11"/>
        <color rgb="FF000000"/>
        <rFont val="宋体"/>
        <charset val="134"/>
      </rPr>
      <t>一次性杯子封口膜</t>
    </r>
  </si>
  <si>
    <r>
      <rPr>
        <sz val="11"/>
        <color rgb="FF000000"/>
        <rFont val="宋体"/>
        <charset val="134"/>
      </rPr>
      <t>95/90口径，约3000杯/卷，与杯子配套</t>
    </r>
  </si>
  <si>
    <r>
      <rPr>
        <sz val="11"/>
        <color rgb="FF000000"/>
        <rFont val="宋体"/>
        <charset val="134"/>
      </rPr>
      <t>卷</t>
    </r>
  </si>
  <si>
    <r>
      <rPr>
        <sz val="11"/>
        <color rgb="FF000000"/>
        <rFont val="宋体"/>
        <charset val="134"/>
      </rPr>
      <t>一次性吸管</t>
    </r>
  </si>
  <si>
    <r>
      <rPr>
        <sz val="11"/>
        <color rgb="FF000000"/>
        <rFont val="宋体"/>
        <charset val="134"/>
      </rPr>
      <t>19cm*11mm</t>
    </r>
  </si>
  <si>
    <r>
      <rPr>
        <sz val="11"/>
        <color rgb="FF000000"/>
        <rFont val="宋体"/>
        <charset val="134"/>
      </rPr>
      <t>品牌：张小泉</t>
    </r>
  </si>
  <si>
    <r>
      <rPr>
        <sz val="11"/>
        <color rgb="FF000000"/>
        <rFont val="宋体"/>
        <charset val="134"/>
      </rPr>
      <t>一次性盒子</t>
    </r>
  </si>
  <si>
    <r>
      <rPr>
        <sz val="11"/>
        <color rgb="FF000000"/>
        <rFont val="宋体"/>
        <charset val="134"/>
      </rPr>
      <t>纸碗（含盖）</t>
    </r>
  </si>
  <si>
    <r>
      <rPr>
        <sz val="11"/>
        <color rgb="FF000000"/>
        <rFont val="宋体"/>
        <charset val="134"/>
      </rPr>
      <t>蒸柜托盘</t>
    </r>
  </si>
  <si>
    <r>
      <rPr>
        <sz val="11"/>
        <color rgb="FF000000"/>
        <rFont val="宋体"/>
        <charset val="134"/>
      </rPr>
      <t>304不锈钢，1.2厚60*40*2重约2斤2，如图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</si>
</sst>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9" applyNumberFormat="0" applyAlignment="0" applyProtection="0">
      <alignment vertical="center"/>
    </xf>
    <xf numFmtId="0" fontId="13" fillId="4" borderId="10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5" borderId="11" applyNumberFormat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jpe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png"/><Relationship Id="rId15" Type="http://schemas.openxmlformats.org/officeDocument/2006/relationships/image" Target="media/image15.jpeg"/><Relationship Id="rId14" Type="http://schemas.openxmlformats.org/officeDocument/2006/relationships/image" Target="media/image14.png"/><Relationship Id="rId13" Type="http://schemas.openxmlformats.org/officeDocument/2006/relationships/image" Target="media/image13.jpe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4"/>
  <sheetViews>
    <sheetView tabSelected="1" workbookViewId="0">
      <selection activeCell="C3" sqref="C3"/>
    </sheetView>
  </sheetViews>
  <sheetFormatPr defaultColWidth="9" defaultRowHeight="13.5" outlineLevelCol="7"/>
  <cols>
    <col min="1" max="1" width="7" style="1" customWidth="1"/>
    <col min="2" max="2" width="17.5" style="1" customWidth="1"/>
    <col min="3" max="3" width="54.75" style="1" customWidth="1"/>
    <col min="4" max="4" width="9.25" style="1" customWidth="1"/>
    <col min="5" max="5" width="9.375" style="1" customWidth="1"/>
    <col min="6" max="6" width="9.875" style="1" customWidth="1"/>
    <col min="7" max="7" width="10.75" style="1" customWidth="1"/>
    <col min="8" max="8" width="10.375" style="1" customWidth="1"/>
    <col min="9" max="16380" width="9" style="1"/>
    <col min="16381" max="16384" width="9" style="3"/>
  </cols>
  <sheetData>
    <row r="1" s="1" customFormat="1" ht="42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ht="36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="2" customFormat="1" ht="24" customHeight="1" spans="1:8">
      <c r="A3" s="6">
        <v>1</v>
      </c>
      <c r="B3" s="7" t="s">
        <v>9</v>
      </c>
      <c r="C3" s="8" t="s">
        <v>10</v>
      </c>
      <c r="D3" s="8" t="s">
        <v>11</v>
      </c>
      <c r="E3" s="8">
        <v>50</v>
      </c>
      <c r="F3" s="8">
        <v>30</v>
      </c>
      <c r="G3" s="9">
        <v>1500</v>
      </c>
      <c r="H3" s="10" t="str">
        <f>_xlfn.DISPIMG("ID_D62F1FB68107431D9A02C9C01E6C4390",1)</f>
        <v>=DISPIMG("ID_D62F1FB68107431D9A02C9C01E6C4390",1)</v>
      </c>
    </row>
    <row r="4" s="2" customFormat="1" ht="24" customHeight="1" spans="1:8">
      <c r="A4" s="6">
        <v>2</v>
      </c>
      <c r="B4" s="11" t="s">
        <v>12</v>
      </c>
      <c r="C4" s="12" t="s">
        <v>13</v>
      </c>
      <c r="D4" s="12" t="s">
        <v>14</v>
      </c>
      <c r="E4" s="12">
        <v>50</v>
      </c>
      <c r="F4" s="12">
        <v>6</v>
      </c>
      <c r="G4" s="13">
        <v>300</v>
      </c>
      <c r="H4" s="10" t="str">
        <f>_xlfn.DISPIMG("ID_449B53ED0D2346D49CD90905F34C1518",1)</f>
        <v>=DISPIMG("ID_449B53ED0D2346D49CD90905F34C1518",1)</v>
      </c>
    </row>
    <row r="5" s="2" customFormat="1" ht="24" customHeight="1" spans="1:8">
      <c r="A5" s="6">
        <v>3</v>
      </c>
      <c r="B5" s="11" t="s">
        <v>15</v>
      </c>
      <c r="C5" s="12" t="s">
        <v>16</v>
      </c>
      <c r="D5" s="13" t="s">
        <v>14</v>
      </c>
      <c r="E5" s="13">
        <v>2</v>
      </c>
      <c r="F5" s="13">
        <v>120</v>
      </c>
      <c r="G5" s="13">
        <v>240</v>
      </c>
      <c r="H5" s="10" t="str">
        <f>_xlfn.DISPIMG("ID_F7E6CAB354F5455B865A217478DDA634",1)</f>
        <v>=DISPIMG("ID_F7E6CAB354F5455B865A217478DDA634",1)</v>
      </c>
    </row>
    <row r="6" s="2" customFormat="1" ht="24" customHeight="1" spans="1:8">
      <c r="A6" s="6">
        <v>4</v>
      </c>
      <c r="B6" s="11" t="s">
        <v>17</v>
      </c>
      <c r="C6" s="12" t="s">
        <v>18</v>
      </c>
      <c r="D6" s="12" t="s">
        <v>19</v>
      </c>
      <c r="E6" s="12">
        <v>10</v>
      </c>
      <c r="F6" s="12">
        <v>6</v>
      </c>
      <c r="G6" s="13">
        <v>60</v>
      </c>
      <c r="H6" s="14" t="str">
        <f>_xlfn.DISPIMG("ID_B43EE90A9D344AFB90424AAAF72A985A",1)</f>
        <v>=DISPIMG("ID_B43EE90A9D344AFB90424AAAF72A985A",1)</v>
      </c>
    </row>
    <row r="7" s="2" customFormat="1" ht="24" customHeight="1" spans="1:8">
      <c r="A7" s="6">
        <v>5</v>
      </c>
      <c r="B7" s="11" t="s">
        <v>20</v>
      </c>
      <c r="C7" s="12" t="s">
        <v>21</v>
      </c>
      <c r="D7" s="12" t="s">
        <v>14</v>
      </c>
      <c r="E7" s="12">
        <v>20</v>
      </c>
      <c r="F7" s="12">
        <v>1</v>
      </c>
      <c r="G7" s="13">
        <v>20</v>
      </c>
      <c r="H7" s="10" t="str">
        <f>_xlfn.DISPIMG("ID_07ACE22EDEF84F63AF0A48D0B2151876",1)</f>
        <v>=DISPIMG("ID_07ACE22EDEF84F63AF0A48D0B2151876",1)</v>
      </c>
    </row>
    <row r="8" s="2" customFormat="1" ht="24" customHeight="1" spans="1:8">
      <c r="A8" s="6">
        <v>6</v>
      </c>
      <c r="B8" s="11" t="s">
        <v>22</v>
      </c>
      <c r="C8" s="12" t="s">
        <v>23</v>
      </c>
      <c r="D8" s="13" t="s">
        <v>14</v>
      </c>
      <c r="E8" s="13">
        <v>10</v>
      </c>
      <c r="F8" s="13">
        <v>3</v>
      </c>
      <c r="G8" s="13">
        <v>30</v>
      </c>
      <c r="H8" s="10" t="str">
        <f>_xlfn.DISPIMG("ID_1AC278017AFE4F16ACAACD7365B0EB27",1)</f>
        <v>=DISPIMG("ID_1AC278017AFE4F16ACAACD7365B0EB27",1)</v>
      </c>
    </row>
    <row r="9" s="2" customFormat="1" ht="24" customHeight="1" spans="1:8">
      <c r="A9" s="6">
        <v>7</v>
      </c>
      <c r="B9" s="11" t="s">
        <v>24</v>
      </c>
      <c r="C9" s="12" t="s">
        <v>25</v>
      </c>
      <c r="D9" s="13" t="s">
        <v>19</v>
      </c>
      <c r="E9" s="13">
        <v>1</v>
      </c>
      <c r="F9" s="13">
        <v>35</v>
      </c>
      <c r="G9" s="13">
        <v>35</v>
      </c>
      <c r="H9" s="13"/>
    </row>
    <row r="10" s="2" customFormat="1" ht="24" customHeight="1" spans="1:8">
      <c r="A10" s="6">
        <v>8</v>
      </c>
      <c r="B10" s="11" t="s">
        <v>26</v>
      </c>
      <c r="C10" s="12" t="s">
        <v>27</v>
      </c>
      <c r="D10" s="13" t="s">
        <v>14</v>
      </c>
      <c r="E10" s="13">
        <v>1</v>
      </c>
      <c r="F10" s="13">
        <v>100</v>
      </c>
      <c r="G10" s="13">
        <v>100</v>
      </c>
      <c r="H10" s="10" t="str">
        <f>_xlfn.DISPIMG("ID_B1090360B1A14BD2956CB90CE893017E",1)</f>
        <v>=DISPIMG("ID_B1090360B1A14BD2956CB90CE893017E",1)</v>
      </c>
    </row>
    <row r="11" s="2" customFormat="1" ht="24" customHeight="1" spans="1:8">
      <c r="A11" s="6">
        <v>9</v>
      </c>
      <c r="B11" s="11" t="s">
        <v>28</v>
      </c>
      <c r="C11" s="12" t="s">
        <v>29</v>
      </c>
      <c r="D11" s="13" t="s">
        <v>19</v>
      </c>
      <c r="E11" s="13">
        <v>10</v>
      </c>
      <c r="F11" s="13">
        <v>30</v>
      </c>
      <c r="G11" s="13">
        <v>300</v>
      </c>
      <c r="H11" s="10" t="str">
        <f>_xlfn.DISPIMG("ID_12CBF27BF7244A69A56A530809864F8F",1)</f>
        <v>=DISPIMG("ID_12CBF27BF7244A69A56A530809864F8F",1)</v>
      </c>
    </row>
    <row r="12" s="2" customFormat="1" ht="24" customHeight="1" spans="1:8">
      <c r="A12" s="6">
        <v>10</v>
      </c>
      <c r="B12" s="11" t="s">
        <v>30</v>
      </c>
      <c r="C12" s="12" t="s">
        <v>31</v>
      </c>
      <c r="D12" s="12" t="s">
        <v>32</v>
      </c>
      <c r="E12" s="12">
        <v>5</v>
      </c>
      <c r="F12" s="12">
        <v>25</v>
      </c>
      <c r="G12" s="13">
        <v>125</v>
      </c>
      <c r="H12" s="10" t="str">
        <f>_xlfn.DISPIMG("ID_CFDDC472BB284AF5850C2AA2030D014C",1)</f>
        <v>=DISPIMG("ID_CFDDC472BB284AF5850C2AA2030D014C",1)</v>
      </c>
    </row>
    <row r="13" s="2" customFormat="1" ht="24" customHeight="1" spans="1:8">
      <c r="A13" s="6">
        <v>11</v>
      </c>
      <c r="B13" s="11" t="s">
        <v>33</v>
      </c>
      <c r="C13" s="12" t="s">
        <v>34</v>
      </c>
      <c r="D13" s="13" t="s">
        <v>14</v>
      </c>
      <c r="E13" s="13">
        <v>5</v>
      </c>
      <c r="F13" s="13">
        <v>20</v>
      </c>
      <c r="G13" s="13">
        <v>100</v>
      </c>
      <c r="H13" s="10" t="str">
        <f>_xlfn.DISPIMG("ID_541AB52491354620A88322D2D1ED4516",1)</f>
        <v>=DISPIMG("ID_541AB52491354620A88322D2D1ED4516",1)</v>
      </c>
    </row>
    <row r="14" s="2" customFormat="1" ht="24" customHeight="1" spans="1:8">
      <c r="A14" s="6">
        <v>12</v>
      </c>
      <c r="B14" s="11" t="s">
        <v>35</v>
      </c>
      <c r="C14" s="12" t="s">
        <v>36</v>
      </c>
      <c r="D14" s="12" t="s">
        <v>37</v>
      </c>
      <c r="E14" s="12">
        <v>50</v>
      </c>
      <c r="F14" s="12">
        <v>7</v>
      </c>
      <c r="G14" s="13">
        <v>350</v>
      </c>
      <c r="H14" s="14" t="str">
        <f>_xlfn.DISPIMG("ID_A66447CEDE8E469F93BC96A63E784A7A",1)</f>
        <v>=DISPIMG("ID_A66447CEDE8E469F93BC96A63E784A7A",1)</v>
      </c>
    </row>
    <row r="15" s="2" customFormat="1" ht="24" customHeight="1" spans="1:8">
      <c r="A15" s="6">
        <v>13</v>
      </c>
      <c r="B15" s="11" t="s">
        <v>38</v>
      </c>
      <c r="C15" s="12" t="s">
        <v>39</v>
      </c>
      <c r="D15" s="12" t="s">
        <v>40</v>
      </c>
      <c r="E15" s="12">
        <v>5</v>
      </c>
      <c r="F15" s="12">
        <v>30</v>
      </c>
      <c r="G15" s="13">
        <v>150</v>
      </c>
      <c r="H15" s="10" t="str">
        <f>_xlfn.DISPIMG("ID_3B02B0B9E12F48C88F18AB1BA9B341A8",1)</f>
        <v>=DISPIMG("ID_3B02B0B9E12F48C88F18AB1BA9B341A8",1)</v>
      </c>
    </row>
    <row r="16" s="1" customFormat="1" ht="24" customHeight="1" spans="1:8">
      <c r="A16" s="6">
        <v>14</v>
      </c>
      <c r="B16" s="11" t="s">
        <v>38</v>
      </c>
      <c r="C16" s="12" t="s">
        <v>41</v>
      </c>
      <c r="D16" s="12" t="s">
        <v>40</v>
      </c>
      <c r="E16" s="12">
        <v>5</v>
      </c>
      <c r="F16" s="12">
        <v>45</v>
      </c>
      <c r="G16" s="13">
        <v>225</v>
      </c>
      <c r="H16" s="10" t="str">
        <f>_xlfn.DISPIMG("ID_AEFD68AED3564C2D9285B0666F602822",1)</f>
        <v>=DISPIMG("ID_AEFD68AED3564C2D9285B0666F602822",1)</v>
      </c>
    </row>
    <row r="17" s="1" customFormat="1" ht="22" customHeight="1" spans="1:8">
      <c r="A17" s="6">
        <v>15</v>
      </c>
      <c r="B17" s="11" t="s">
        <v>42</v>
      </c>
      <c r="C17" s="12" t="s">
        <v>43</v>
      </c>
      <c r="D17" s="12" t="s">
        <v>14</v>
      </c>
      <c r="E17" s="12">
        <v>3</v>
      </c>
      <c r="F17" s="12">
        <v>200</v>
      </c>
      <c r="G17" s="13">
        <v>600</v>
      </c>
      <c r="H17" s="10" t="str">
        <f>_xlfn.DISPIMG("ID_B790C36A54F24417B0A1A1CF17349E3F",1)</f>
        <v>=DISPIMG("ID_B790C36A54F24417B0A1A1CF17349E3F",1)</v>
      </c>
    </row>
    <row r="18" s="1" customFormat="1" ht="22" customHeight="1" spans="1:8">
      <c r="A18" s="6">
        <v>16</v>
      </c>
      <c r="B18" s="11" t="s">
        <v>44</v>
      </c>
      <c r="C18" s="12" t="s">
        <v>45</v>
      </c>
      <c r="D18" s="12" t="s">
        <v>14</v>
      </c>
      <c r="E18" s="12">
        <v>5</v>
      </c>
      <c r="F18" s="12">
        <v>60</v>
      </c>
      <c r="G18" s="13">
        <v>300</v>
      </c>
      <c r="H18" s="10" t="str">
        <f>_xlfn.DISPIMG("ID_F5B97A924D0940BC8EAA80A58CBB217F",1)</f>
        <v>=DISPIMG("ID_F5B97A924D0940BC8EAA80A58CBB217F",1)</v>
      </c>
    </row>
    <row r="19" ht="63" spans="1:8">
      <c r="A19" s="6">
        <v>17</v>
      </c>
      <c r="B19" s="11" t="s">
        <v>44</v>
      </c>
      <c r="C19" s="12" t="s">
        <v>46</v>
      </c>
      <c r="D19" s="13" t="s">
        <v>14</v>
      </c>
      <c r="E19" s="13">
        <v>3</v>
      </c>
      <c r="F19" s="13">
        <v>60</v>
      </c>
      <c r="G19" s="13">
        <v>180</v>
      </c>
      <c r="H19" s="10" t="str">
        <f>_xlfn.DISPIMG("ID_FB74287FE76B48A689E391B202EA00C4",1)</f>
        <v>=DISPIMG("ID_FB74287FE76B48A689E391B202EA00C4",1)</v>
      </c>
    </row>
    <row r="20" ht="26.35" spans="1:8">
      <c r="A20" s="6">
        <v>18</v>
      </c>
      <c r="B20" s="11" t="s">
        <v>44</v>
      </c>
      <c r="C20" s="12" t="s">
        <v>47</v>
      </c>
      <c r="D20" s="13" t="s">
        <v>14</v>
      </c>
      <c r="E20" s="13">
        <v>3</v>
      </c>
      <c r="F20" s="13">
        <v>60</v>
      </c>
      <c r="G20" s="13">
        <v>180</v>
      </c>
      <c r="H20" s="10" t="str">
        <f>_xlfn.DISPIMG("ID_7A19893610DB4E239C64EE090899F08F",1)</f>
        <v>=DISPIMG("ID_7A19893610DB4E239C64EE090899F08F",1)</v>
      </c>
    </row>
    <row r="21" ht="109.7" spans="1:8">
      <c r="A21" s="6">
        <v>19</v>
      </c>
      <c r="B21" s="11" t="s">
        <v>48</v>
      </c>
      <c r="C21" s="12" t="s">
        <v>49</v>
      </c>
      <c r="D21" s="13" t="s">
        <v>14</v>
      </c>
      <c r="E21" s="13">
        <v>16</v>
      </c>
      <c r="F21" s="13">
        <v>20</v>
      </c>
      <c r="G21" s="13">
        <v>320</v>
      </c>
      <c r="H21" s="10" t="str">
        <f>_xlfn.DISPIMG("ID_076637674355473880A90717C2090A24",1)</f>
        <v>=DISPIMG("ID_076637674355473880A90717C2090A24",1)</v>
      </c>
    </row>
    <row r="22" ht="14.25" spans="1:8">
      <c r="A22" s="6">
        <v>20</v>
      </c>
      <c r="B22" s="11" t="s">
        <v>50</v>
      </c>
      <c r="C22" s="12" t="s">
        <v>51</v>
      </c>
      <c r="D22" s="13" t="s">
        <v>52</v>
      </c>
      <c r="E22" s="13">
        <v>4</v>
      </c>
      <c r="F22" s="13">
        <v>40</v>
      </c>
      <c r="G22" s="13">
        <v>160</v>
      </c>
      <c r="H22" s="12"/>
    </row>
    <row r="23" ht="27.75" spans="1:8">
      <c r="A23" s="6">
        <v>21</v>
      </c>
      <c r="B23" s="11" t="s">
        <v>53</v>
      </c>
      <c r="C23" s="12" t="s">
        <v>54</v>
      </c>
      <c r="D23" s="13" t="s">
        <v>40</v>
      </c>
      <c r="E23" s="13">
        <v>7</v>
      </c>
      <c r="F23" s="13">
        <v>60</v>
      </c>
      <c r="G23" s="13">
        <v>420</v>
      </c>
      <c r="H23" s="12"/>
    </row>
    <row r="24" ht="14.25" spans="1:8">
      <c r="A24" s="6">
        <v>22</v>
      </c>
      <c r="B24" s="11" t="s">
        <v>55</v>
      </c>
      <c r="C24" s="12" t="s">
        <v>56</v>
      </c>
      <c r="D24" s="13" t="s">
        <v>14</v>
      </c>
      <c r="E24" s="13">
        <v>4</v>
      </c>
      <c r="F24" s="13">
        <v>40</v>
      </c>
      <c r="G24" s="13">
        <v>160</v>
      </c>
      <c r="H24" s="12"/>
    </row>
    <row r="25" ht="14.25" spans="1:8">
      <c r="A25" s="6">
        <v>23</v>
      </c>
      <c r="B25" s="11" t="s">
        <v>57</v>
      </c>
      <c r="C25" s="12" t="s">
        <v>58</v>
      </c>
      <c r="D25" s="12" t="s">
        <v>59</v>
      </c>
      <c r="E25" s="13">
        <v>50</v>
      </c>
      <c r="F25" s="12">
        <v>2</v>
      </c>
      <c r="G25" s="13">
        <v>100</v>
      </c>
      <c r="H25" s="12"/>
    </row>
    <row r="26" ht="14.25" spans="1:8">
      <c r="A26" s="6">
        <v>24</v>
      </c>
      <c r="B26" s="11" t="s">
        <v>60</v>
      </c>
      <c r="C26" s="12" t="s">
        <v>58</v>
      </c>
      <c r="D26" s="13" t="s">
        <v>59</v>
      </c>
      <c r="E26" s="13">
        <v>50</v>
      </c>
      <c r="F26" s="13">
        <v>5</v>
      </c>
      <c r="G26" s="13">
        <v>250</v>
      </c>
      <c r="H26" s="12"/>
    </row>
    <row r="27" ht="14.25" spans="1:8">
      <c r="A27" s="6">
        <v>25</v>
      </c>
      <c r="B27" s="11" t="s">
        <v>61</v>
      </c>
      <c r="C27" s="12" t="s">
        <v>62</v>
      </c>
      <c r="D27" s="12" t="s">
        <v>40</v>
      </c>
      <c r="E27" s="13">
        <v>40</v>
      </c>
      <c r="F27" s="13">
        <v>7</v>
      </c>
      <c r="G27" s="13">
        <v>280</v>
      </c>
      <c r="H27" s="12"/>
    </row>
    <row r="28" ht="14.25" spans="1:8">
      <c r="A28" s="6">
        <v>28</v>
      </c>
      <c r="B28" s="11" t="s">
        <v>63</v>
      </c>
      <c r="C28" s="12" t="s">
        <v>64</v>
      </c>
      <c r="D28" s="12" t="s">
        <v>52</v>
      </c>
      <c r="E28" s="12">
        <v>2000</v>
      </c>
      <c r="F28" s="12">
        <v>0.12</v>
      </c>
      <c r="G28" s="13">
        <v>240</v>
      </c>
      <c r="H28" s="12"/>
    </row>
    <row r="29" ht="14.25" spans="1:8">
      <c r="A29" s="6">
        <v>29</v>
      </c>
      <c r="B29" s="11" t="s">
        <v>65</v>
      </c>
      <c r="C29" s="12" t="s">
        <v>66</v>
      </c>
      <c r="D29" s="12" t="s">
        <v>67</v>
      </c>
      <c r="E29" s="12">
        <v>2</v>
      </c>
      <c r="F29" s="12">
        <v>40</v>
      </c>
      <c r="G29" s="13">
        <v>80</v>
      </c>
      <c r="H29" s="12"/>
    </row>
    <row r="30" ht="14.25" spans="1:8">
      <c r="A30" s="6">
        <v>30</v>
      </c>
      <c r="B30" s="11" t="s">
        <v>68</v>
      </c>
      <c r="C30" s="12" t="s">
        <v>69</v>
      </c>
      <c r="D30" s="12" t="s">
        <v>52</v>
      </c>
      <c r="E30" s="12">
        <v>2000</v>
      </c>
      <c r="F30" s="12">
        <v>0.03</v>
      </c>
      <c r="G30" s="13">
        <v>60</v>
      </c>
      <c r="H30" s="12"/>
    </row>
    <row r="31" ht="27.25" spans="1:8">
      <c r="A31" s="6">
        <v>31</v>
      </c>
      <c r="B31" s="11" t="s">
        <v>17</v>
      </c>
      <c r="C31" s="12" t="s">
        <v>70</v>
      </c>
      <c r="D31" s="12" t="s">
        <v>19</v>
      </c>
      <c r="E31" s="12">
        <v>4</v>
      </c>
      <c r="F31" s="12">
        <v>30</v>
      </c>
      <c r="G31" s="13">
        <v>120</v>
      </c>
      <c r="H31" s="15" t="str">
        <f>_xlfn.DISPIMG("ID_C61E5D2E442146C681727E41DF266AD1",1)</f>
        <v>=DISPIMG("ID_C61E5D2E442146C681727E41DF266AD1",1)</v>
      </c>
    </row>
    <row r="32" ht="103.9" spans="1:8">
      <c r="A32" s="6">
        <v>32</v>
      </c>
      <c r="B32" s="11" t="s">
        <v>71</v>
      </c>
      <c r="C32" s="12" t="s">
        <v>72</v>
      </c>
      <c r="D32" s="12" t="s">
        <v>14</v>
      </c>
      <c r="E32" s="12">
        <v>500</v>
      </c>
      <c r="F32" s="12">
        <v>0.5</v>
      </c>
      <c r="G32" s="13">
        <v>250</v>
      </c>
      <c r="H32" s="15" t="str">
        <f>_xlfn.DISPIMG("ID_FFD995EE28E0410FA9B96CCF840FAF6E",1)</f>
        <v>=DISPIMG("ID_FFD995EE28E0410FA9B96CCF840FAF6E",1)</v>
      </c>
    </row>
    <row r="33" ht="135.75" spans="1:8">
      <c r="A33" s="6">
        <v>33</v>
      </c>
      <c r="B33" s="11" t="s">
        <v>73</v>
      </c>
      <c r="C33" s="12" t="s">
        <v>74</v>
      </c>
      <c r="D33" s="12" t="s">
        <v>14</v>
      </c>
      <c r="E33" s="12">
        <v>4</v>
      </c>
      <c r="F33" s="12">
        <v>40</v>
      </c>
      <c r="G33" s="13">
        <v>160</v>
      </c>
      <c r="H33" s="15" t="str">
        <f>_xlfn.DISPIMG("ID_20F9F400AEFD4B4687454ABB9F9AEAF1",1)</f>
        <v>=DISPIMG("ID_20F9F400AEFD4B4687454ABB9F9AEAF1",1)</v>
      </c>
    </row>
    <row r="34" spans="7:7">
      <c r="G34" s="1">
        <f>SUM(G3:G33)</f>
        <v>7395</v>
      </c>
    </row>
  </sheetData>
  <mergeCells count="1">
    <mergeCell ref="A1:H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劳益枫</cp:lastModifiedBy>
  <dcterms:created xsi:type="dcterms:W3CDTF">2025-06-05T02:19:00Z</dcterms:created>
  <dcterms:modified xsi:type="dcterms:W3CDTF">2025-06-26T05:55:49Z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849975BE2C314801B191EC471F79DCA0_11</vt:lpwstr>
  </property>
  <property fmtid="{D5CDD505-2E9C-101B-9397-08002B2CF9AE}" pid="3" name="KSOProductBuildVer">
    <vt:lpwstr>2052-12.1.0.16250</vt:lpwstr>
  </property>
</Properties>
</file>